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i val="1"/>
      <color rgb="007F7F7F"/>
      <sz val="10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164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6" customWidth="1" min="2" max="2"/>
    <col width="13" customWidth="1" min="3" max="3"/>
    <col width="12" customWidth="1" min="4" max="4"/>
    <col width="12" customWidth="1" min="5" max="5"/>
    <col width="3" customWidth="1" min="6" max="6"/>
    <col width="110" customWidth="1" min="7" max="7"/>
  </cols>
  <sheetData>
    <row r="1">
      <c r="A1" s="1" t="inlineStr">
        <is>
          <t>FACTURE</t>
        </is>
      </c>
      <c r="B1" s="1" t="inlineStr">
        <is>
          <t>DATE EMISSION</t>
        </is>
      </c>
      <c r="C1" s="1" t="inlineStr">
        <is>
          <t>STATUT</t>
        </is>
      </c>
      <c r="D1" s="1" t="inlineStr">
        <is>
          <t>ECHEANCE</t>
        </is>
      </c>
      <c r="E1" s="1" t="inlineStr">
        <is>
          <t>RELANCE</t>
        </is>
      </c>
      <c r="G1" s="2" t="inlineStr">
        <is>
          <t>Conditions de règlement : 30 jours. Les dates d'émission sont calculées par rapport à la date du jour (formule AUJOURDHUI).</t>
        </is>
      </c>
    </row>
    <row r="2">
      <c r="A2" s="3" t="inlineStr">
        <is>
          <t>FAC-2026-0861 – Boulangerie Petit</t>
        </is>
      </c>
      <c r="B2" s="4">
        <f>TODAY()-82</f>
        <v/>
      </c>
      <c r="C2" s="5" t="inlineStr">
        <is>
          <t>Payée</t>
        </is>
      </c>
      <c r="D2" s="4" t="n"/>
      <c r="E2" s="5" t="n"/>
      <c r="G2" s="2" t="inlineStr">
        <is>
          <t>Colonne D : échéance = émission + 30 jours. Colonne E : « RELANCE » en rouge si statut « En attente » et échéance &lt; date du jour.</t>
        </is>
      </c>
    </row>
    <row r="3">
      <c r="A3" s="3" t="inlineStr">
        <is>
          <t>FAC-2026-0908 – Garage Roux</t>
        </is>
      </c>
      <c r="B3" s="4">
        <f>TODAY()-27</f>
        <v/>
      </c>
      <c r="C3" s="5" t="inlineStr">
        <is>
          <t>En attente</t>
        </is>
      </c>
      <c r="D3" s="4" t="n"/>
      <c r="E3" s="5" t="n"/>
    </row>
    <row r="4">
      <c r="A4" s="3" t="inlineStr">
        <is>
          <t>FAC-2026-0359 – Durand SARL</t>
        </is>
      </c>
      <c r="B4" s="4">
        <f>TODAY()-18</f>
        <v/>
      </c>
      <c r="C4" s="5" t="inlineStr">
        <is>
          <t>En attente</t>
        </is>
      </c>
      <c r="D4" s="4" t="n"/>
      <c r="E4" s="5" t="n"/>
    </row>
    <row r="5">
      <c r="A5" s="3" t="inlineStr">
        <is>
          <t>FAC-2026-0927 – Boulangerie Petit</t>
        </is>
      </c>
      <c r="B5" s="4">
        <f>TODAY()-5</f>
        <v/>
      </c>
      <c r="C5" s="5" t="inlineStr">
        <is>
          <t>En attente</t>
        </is>
      </c>
      <c r="D5" s="4" t="n"/>
      <c r="E5" s="5" t="n"/>
    </row>
    <row r="6">
      <c r="A6" s="3" t="inlineStr">
        <is>
          <t>FAC-2026-0128 – Menuiserie Girard</t>
        </is>
      </c>
      <c r="B6" s="4">
        <f>TODAY()-48</f>
        <v/>
      </c>
      <c r="C6" s="5" t="inlineStr">
        <is>
          <t>Payée</t>
        </is>
      </c>
      <c r="D6" s="4" t="n"/>
      <c r="E6" s="5" t="n"/>
    </row>
    <row r="7">
      <c r="A7" s="3" t="inlineStr">
        <is>
          <t>FAC-2026-0741 – Pharmacie Blanc</t>
        </is>
      </c>
      <c r="B7" s="4">
        <f>TODAY()-70</f>
        <v/>
      </c>
      <c r="C7" s="5" t="inlineStr">
        <is>
          <t>En attente</t>
        </is>
      </c>
      <c r="D7" s="4" t="n"/>
      <c r="E7" s="5" t="n"/>
    </row>
    <row r="8">
      <c r="A8" s="3" t="inlineStr">
        <is>
          <t>FAC-2026-0901 – Pharmacie Blanc</t>
        </is>
      </c>
      <c r="B8" s="4">
        <f>TODAY()-1</f>
        <v/>
      </c>
      <c r="C8" s="5" t="inlineStr">
        <is>
          <t>En attente</t>
        </is>
      </c>
      <c r="D8" s="4" t="n"/>
      <c r="E8" s="5" t="n"/>
    </row>
    <row r="9">
      <c r="A9" s="3" t="inlineStr">
        <is>
          <t>FAC-2026-0530 – Atelier Morel</t>
        </is>
      </c>
      <c r="B9" s="4">
        <f>TODAY()-35</f>
        <v/>
      </c>
      <c r="C9" s="5" t="inlineStr">
        <is>
          <t>Payée</t>
        </is>
      </c>
      <c r="D9" s="4" t="n"/>
      <c r="E9" s="5" t="n"/>
    </row>
    <row r="10">
      <c r="A10" s="3" t="inlineStr">
        <is>
          <t>FAC-2026-0533 – Librairie Simon</t>
        </is>
      </c>
      <c r="B10" s="4">
        <f>TODAY()-14</f>
        <v/>
      </c>
      <c r="C10" s="5" t="inlineStr">
        <is>
          <t>En attente</t>
        </is>
      </c>
      <c r="D10" s="4" t="n"/>
      <c r="E10" s="5" t="n"/>
    </row>
    <row r="11">
      <c r="A11" s="3" t="inlineStr">
        <is>
          <t>FAC-2026-0676 – Pharmacie Blanc</t>
        </is>
      </c>
      <c r="B11" s="4">
        <f>TODAY()-55</f>
        <v/>
      </c>
      <c r="C11" s="5" t="inlineStr">
        <is>
          <t>En attente</t>
        </is>
      </c>
      <c r="D11" s="4" t="n"/>
      <c r="E11" s="5" t="n"/>
    </row>
    <row r="12">
      <c r="A12" s="3" t="inlineStr">
        <is>
          <t>FAC-2026-0389 – Atelier Morel</t>
        </is>
      </c>
      <c r="B12" s="4">
        <f>TODAY()-10</f>
        <v/>
      </c>
      <c r="C12" s="5" t="inlineStr">
        <is>
          <t>En attente</t>
        </is>
      </c>
      <c r="D12" s="4" t="n"/>
      <c r="E12" s="5" t="n"/>
    </row>
    <row r="13">
      <c r="A13" s="3" t="inlineStr">
        <is>
          <t>FAC-2026-0909 – Durand SARL</t>
        </is>
      </c>
      <c r="B13" s="4">
        <f>TODAY()-95</f>
        <v/>
      </c>
      <c r="C13" s="5" t="inlineStr">
        <is>
          <t>En attente</t>
        </is>
      </c>
      <c r="D13" s="4" t="n"/>
      <c r="E13" s="5" t="n"/>
    </row>
    <row r="14">
      <c r="A14" s="3" t="inlineStr">
        <is>
          <t>FAC-2026-0340 – Menuiserie Girard</t>
        </is>
      </c>
      <c r="B14" s="4">
        <f>TODAY()-39</f>
        <v/>
      </c>
      <c r="C14" s="5" t="inlineStr">
        <is>
          <t>Payée</t>
        </is>
      </c>
      <c r="D14" s="4" t="n"/>
      <c r="E14" s="5" t="n"/>
    </row>
    <row r="15">
      <c r="A15" s="3" t="inlineStr">
        <is>
          <t>FAC-2026-0411 – Imprimerie Garnier</t>
        </is>
      </c>
      <c r="B15" s="4">
        <f>TODAY()-61</f>
        <v/>
      </c>
      <c r="C15" s="5" t="inlineStr">
        <is>
          <t>Payée</t>
        </is>
      </c>
      <c r="D15" s="4" t="n"/>
      <c r="E15" s="5" t="n"/>
    </row>
    <row r="16">
      <c r="A16" s="3" t="inlineStr">
        <is>
          <t>FAC-2026-0167 – Cabinet Lefèvre</t>
        </is>
      </c>
      <c r="B16" s="4">
        <f>TODAY()-44</f>
        <v/>
      </c>
      <c r="C16" s="5" t="inlineStr">
        <is>
          <t>En attente</t>
        </is>
      </c>
      <c r="D16" s="4" t="n"/>
      <c r="E16" s="5" t="n"/>
    </row>
    <row r="17">
      <c r="A17" s="3" t="inlineStr">
        <is>
          <t>FAC-2026-0845 – Durand SARL</t>
        </is>
      </c>
      <c r="B17" s="4">
        <f>TODAY()-31</f>
        <v/>
      </c>
      <c r="C17" s="5" t="inlineStr">
        <is>
          <t>En attente</t>
        </is>
      </c>
      <c r="D17" s="4" t="n"/>
      <c r="E17" s="5" t="n"/>
    </row>
    <row r="18">
      <c r="A18" s="3" t="inlineStr">
        <is>
          <t>FAC-2026-0985 – Menuiserie Girard</t>
        </is>
      </c>
      <c r="B18" s="4">
        <f>TODAY()-3</f>
        <v/>
      </c>
      <c r="C18" s="5" t="inlineStr">
        <is>
          <t>Payée</t>
        </is>
      </c>
      <c r="D18" s="4" t="n"/>
      <c r="E18" s="5" t="n"/>
    </row>
    <row r="19">
      <c r="A19" s="3" t="inlineStr">
        <is>
          <t>FAC-2026-0960 – Menuiserie Girard</t>
        </is>
      </c>
      <c r="B19" s="4">
        <f>TODAY()-7</f>
        <v/>
      </c>
      <c r="C19" s="5" t="inlineStr">
        <is>
          <t>En attente</t>
        </is>
      </c>
      <c r="D19" s="4" t="n"/>
      <c r="E19" s="5" t="n"/>
    </row>
    <row r="20">
      <c r="A20" s="3" t="inlineStr">
        <is>
          <t>FAC-2026-0225 – Menuiserie Girard</t>
        </is>
      </c>
      <c r="B20" s="4">
        <f>TODAY()-22</f>
        <v/>
      </c>
      <c r="C20" s="5" t="inlineStr">
        <is>
          <t>En attente</t>
        </is>
      </c>
      <c r="D20" s="4" t="n"/>
      <c r="E20" s="5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ECD77E-C9E3-472D-83C7-6B2083291C0A}"/>
</file>

<file path=customXml/itemProps2.xml><?xml version="1.0" encoding="utf-8"?>
<ds:datastoreItem xmlns:ds="http://schemas.openxmlformats.org/officeDocument/2006/customXml" ds:itemID="{6676F570-C294-419D-902B-C22836367A91}"/>
</file>

<file path=customXml/itemProps3.xml><?xml version="1.0" encoding="utf-8"?>
<ds:datastoreItem xmlns:ds="http://schemas.openxmlformats.org/officeDocument/2006/customXml" ds:itemID="{4DC9CAE1-31B4-46C1-8924-C777CA0736F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2026-09-06T14:55:12Z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